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0" windowWidth="12120" windowHeight="6495" activeTab="0"/>
  </bookViews>
  <sheets>
    <sheet name="model" sheetId="1" r:id="rId1"/>
  </sheets>
  <definedNames>
    <definedName name="_Regression_Int" localSheetId="0" hidden="1">1</definedName>
    <definedName name="Print_Area_MI">'model'!$A$52:$M$87</definedName>
    <definedName name="_xlnm.Print_Titles" localSheetId="0">'model'!$50:$51</definedName>
    <definedName name="Print_Titles_MI">'model'!$50:$51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<sst xmlns="http://schemas.openxmlformats.org/spreadsheetml/2006/main" count="46" uniqueCount="44">
  <si>
    <t>Model for service bureaus</t>
  </si>
  <si>
    <t>cells that require input</t>
  </si>
  <si>
    <t># OF CHECKS PER MONTH</t>
  </si>
  <si>
    <t>REVENUE PER CLIENT</t>
  </si>
  <si>
    <t>REVENUE PER MONTH</t>
  </si>
  <si>
    <t>REVENUE PER YEAR</t>
  </si>
  <si>
    <t>NUMBER OF CLIENTS</t>
  </si>
  <si>
    <t>Model Client Base</t>
  </si>
  <si>
    <t>Assumed</t>
  </si>
  <si>
    <t>Calculations Based on</t>
  </si>
  <si>
    <t>Descriptions</t>
  </si>
  <si>
    <t>Client Profiles</t>
  </si>
  <si>
    <t>Assumed Client Profiles</t>
  </si>
  <si>
    <t>NUMBER  OF CHECKS PER MONTH</t>
  </si>
  <si>
    <t>NUMBER OF P.C. CLIENTS</t>
  </si>
  <si>
    <t>NUMBER OF PHONE FAX CLIENTS</t>
  </si>
  <si>
    <t>NUMBER OF EMPLOYEES PER P.C. CLIENT</t>
  </si>
  <si>
    <t>NUMBER OF EMPLOYEES PER PHONE FAX CLIENT</t>
  </si>
  <si>
    <t>AVERAGE NUMBER OF PAYROLLS PER MONTH</t>
  </si>
  <si>
    <t>PHONE FAX CHECKS</t>
  </si>
  <si>
    <t>P.C. CHECKS</t>
  </si>
  <si>
    <t>NUMBER OF TAX SERVICE CLIENTS</t>
  </si>
  <si>
    <t>NUMBER OF ACH CLIENTS</t>
  </si>
  <si>
    <t>NUMBER  OF BI-WEEKLY CLIENTS</t>
  </si>
  <si>
    <t>NUMBER OF WEEKLY CLIENTS</t>
  </si>
  <si>
    <t>NUMBER OF NEW P.C. CLIENTS PER MONTH</t>
  </si>
  <si>
    <t xml:space="preserve">NUMBER OF NEW PHONE FAX CLIENTS PER MONTH </t>
  </si>
  <si>
    <t>TOTAL # OF CLIENTS</t>
  </si>
  <si>
    <t>Staff Description</t>
  </si>
  <si>
    <t>Assumed Numbers</t>
  </si>
  <si>
    <t>Number of Sales Managers Required</t>
  </si>
  <si>
    <t>Number of Sales per Sales Representative</t>
  </si>
  <si>
    <t>Number of Clients per Manager Client Services</t>
  </si>
  <si>
    <t>Number of By Weekly Clients per Client Service representative</t>
  </si>
  <si>
    <t>Number of Weekly Clients per Client Service representative</t>
  </si>
  <si>
    <t>Number of Clients per Distribution/Data Processing Staff</t>
  </si>
  <si>
    <t>Number of Tax Clients per Tax Representative</t>
  </si>
  <si>
    <t>Number of P.C. Clients per Client Service Rep</t>
  </si>
  <si>
    <t>Number of ACH clients per ACH staff</t>
  </si>
  <si>
    <t>Number of Clients per Accounting Staff</t>
  </si>
  <si>
    <t>Staff Required</t>
  </si>
  <si>
    <t>Number of New Accounts Executives for new P.C. Clients</t>
  </si>
  <si>
    <t>Number of New Accounts Executives for new Phone FAX Client</t>
  </si>
  <si>
    <t>Number of Data Processing Staff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</si>
</sst>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0_)"/>
    <numFmt numFmtId="167" formatCode="m/d"/>
    <numFmt numFmtId="168" formatCode="&quot;$&quot;#,##0.00"/>
    <numFmt numFmtId="169" formatCode="&quot;$&quot;#,##0"/>
  </numFmts>
  <fonts count="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>
        <color indexed="8"/>
      </right>
      <top style="double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5" fontId="0" fillId="0" borderId="0" xfId="0" applyNumberFormat="1" applyBorder="1" applyAlignment="1" applyProtection="1">
      <alignment/>
      <protection/>
    </xf>
    <xf numFmtId="164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5" fontId="5" fillId="0" borderId="3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165" fontId="5" fillId="0" borderId="4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5" xfId="0" applyFont="1" applyBorder="1" applyAlignment="1" applyProtection="1">
      <alignment/>
      <protection/>
    </xf>
    <xf numFmtId="165" fontId="5" fillId="0" borderId="5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" xfId="0" applyFont="1" applyBorder="1" applyAlignment="1">
      <alignment/>
    </xf>
    <xf numFmtId="9" fontId="5" fillId="0" borderId="0" xfId="0" applyNumberFormat="1" applyFont="1" applyBorder="1" applyAlignment="1" applyProtection="1">
      <alignment/>
      <protection/>
    </xf>
    <xf numFmtId="166" fontId="5" fillId="0" borderId="5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left"/>
      <protection/>
    </xf>
    <xf numFmtId="10" fontId="5" fillId="0" borderId="7" xfId="0" applyNumberFormat="1" applyFont="1" applyBorder="1" applyAlignment="1" applyProtection="1">
      <alignment/>
      <protection/>
    </xf>
    <xf numFmtId="37" fontId="5" fillId="2" borderId="4" xfId="0" applyNumberFormat="1" applyFont="1" applyFill="1" applyBorder="1" applyAlignment="1" applyProtection="1">
      <alignment horizontal="left"/>
      <protection/>
    </xf>
    <xf numFmtId="5" fontId="5" fillId="2" borderId="4" xfId="0" applyNumberFormat="1" applyFont="1" applyFill="1" applyBorder="1" applyAlignment="1" applyProtection="1">
      <alignment/>
      <protection/>
    </xf>
    <xf numFmtId="0" fontId="5" fillId="2" borderId="0" xfId="0" applyFont="1" applyFill="1" applyAlignment="1">
      <alignment/>
    </xf>
    <xf numFmtId="5" fontId="5" fillId="0" borderId="0" xfId="0" applyNumberFormat="1" applyFont="1" applyBorder="1" applyAlignment="1" applyProtection="1">
      <alignment/>
      <protection/>
    </xf>
    <xf numFmtId="10" fontId="5" fillId="0" borderId="5" xfId="0" applyNumberFormat="1" applyFont="1" applyBorder="1" applyAlignment="1" applyProtection="1">
      <alignment/>
      <protection/>
    </xf>
    <xf numFmtId="5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 horizontal="left"/>
      <protection/>
    </xf>
    <xf numFmtId="0" fontId="5" fillId="0" borderId="7" xfId="0" applyFont="1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7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165" fontId="5" fillId="0" borderId="17" xfId="0" applyNumberFormat="1" applyFont="1" applyBorder="1" applyAlignment="1" applyProtection="1">
      <alignment/>
      <protection/>
    </xf>
    <xf numFmtId="0" fontId="5" fillId="0" borderId="17" xfId="0" applyFont="1" applyBorder="1" applyAlignment="1">
      <alignment/>
    </xf>
    <xf numFmtId="0" fontId="5" fillId="0" borderId="17" xfId="0" applyFont="1" applyBorder="1" applyAlignment="1" applyProtection="1">
      <alignment/>
      <protection/>
    </xf>
    <xf numFmtId="0" fontId="5" fillId="0" borderId="15" xfId="0" applyFont="1" applyBorder="1" applyAlignment="1">
      <alignment/>
    </xf>
    <xf numFmtId="0" fontId="5" fillId="0" borderId="18" xfId="0" applyFont="1" applyBorder="1" applyAlignment="1" applyProtection="1">
      <alignment horizontal="left"/>
      <protection/>
    </xf>
    <xf numFmtId="0" fontId="0" fillId="0" borderId="19" xfId="0" applyBorder="1" applyAlignment="1">
      <alignment/>
    </xf>
    <xf numFmtId="165" fontId="5" fillId="0" borderId="20" xfId="0" applyNumberFormat="1" applyFont="1" applyBorder="1" applyAlignment="1">
      <alignment/>
    </xf>
    <xf numFmtId="37" fontId="5" fillId="0" borderId="21" xfId="0" applyNumberFormat="1" applyFont="1" applyBorder="1" applyAlignment="1" applyProtection="1">
      <alignment/>
      <protection/>
    </xf>
    <xf numFmtId="0" fontId="5" fillId="0" borderId="22" xfId="0" applyFont="1" applyBorder="1" applyAlignment="1">
      <alignment/>
    </xf>
    <xf numFmtId="0" fontId="5" fillId="2" borderId="22" xfId="0" applyFont="1" applyFill="1" applyBorder="1" applyAlignment="1" applyProtection="1">
      <alignment/>
      <protection/>
    </xf>
    <xf numFmtId="9" fontId="5" fillId="2" borderId="22" xfId="0" applyNumberFormat="1" applyFont="1" applyFill="1" applyBorder="1" applyAlignment="1" applyProtection="1">
      <alignment/>
      <protection/>
    </xf>
    <xf numFmtId="9" fontId="5" fillId="0" borderId="22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/>
      <protection/>
    </xf>
    <xf numFmtId="165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 applyProtection="1">
      <alignment/>
      <protection/>
    </xf>
    <xf numFmtId="165" fontId="5" fillId="0" borderId="6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2" borderId="26" xfId="0" applyFont="1" applyFill="1" applyBorder="1" applyAlignment="1" applyProtection="1">
      <alignment/>
      <protection/>
    </xf>
    <xf numFmtId="165" fontId="5" fillId="2" borderId="26" xfId="0" applyNumberFormat="1" applyFont="1" applyFill="1" applyBorder="1" applyAlignment="1" applyProtection="1">
      <alignment/>
      <protection/>
    </xf>
    <xf numFmtId="0" fontId="5" fillId="2" borderId="26" xfId="0" applyFont="1" applyFill="1" applyBorder="1" applyAlignment="1">
      <alignment/>
    </xf>
    <xf numFmtId="166" fontId="5" fillId="0" borderId="27" xfId="0" applyNumberFormat="1" applyFont="1" applyBorder="1" applyAlignment="1" applyProtection="1">
      <alignment/>
      <protection/>
    </xf>
    <xf numFmtId="2" fontId="5" fillId="0" borderId="27" xfId="0" applyNumberFormat="1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left"/>
      <protection/>
    </xf>
    <xf numFmtId="37" fontId="5" fillId="0" borderId="24" xfId="0" applyNumberFormat="1" applyFont="1" applyFill="1" applyBorder="1" applyAlignment="1" applyProtection="1">
      <alignment horizontal="left"/>
      <protection/>
    </xf>
    <xf numFmtId="0" fontId="5" fillId="0" borderId="24" xfId="0" applyFont="1" applyBorder="1" applyAlignment="1">
      <alignment/>
    </xf>
    <xf numFmtId="165" fontId="5" fillId="2" borderId="26" xfId="0" applyNumberFormat="1" applyFont="1" applyFill="1" applyBorder="1" applyAlignment="1" applyProtection="1">
      <alignment horizontal="right"/>
      <protection/>
    </xf>
    <xf numFmtId="1" fontId="5" fillId="0" borderId="29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7"/>
  <sheetViews>
    <sheetView showGridLines="0" tabSelected="1" workbookViewId="0" topLeftCell="A10">
      <selection activeCell="A5" sqref="A5"/>
    </sheetView>
  </sheetViews>
  <sheetFormatPr defaultColWidth="12.6640625" defaultRowHeight="13.5" customHeight="1"/>
  <cols>
    <col min="1" max="1" width="22.99609375" style="0" customWidth="1"/>
    <col min="2" max="2" width="18.99609375" style="0" customWidth="1"/>
    <col min="3" max="3" width="14.77734375" style="0" customWidth="1"/>
    <col min="4" max="4" width="16.5546875" style="0" customWidth="1"/>
    <col min="5" max="5" width="8.21484375" style="0" customWidth="1"/>
    <col min="6" max="6" width="10.99609375" style="0" customWidth="1"/>
    <col min="7" max="7" width="22.5546875" style="0" customWidth="1"/>
    <col min="8" max="8" width="17.3359375" style="0" customWidth="1"/>
    <col min="9" max="9" width="16.5546875" style="0" customWidth="1"/>
    <col min="10" max="10" width="16.21484375" style="0" customWidth="1"/>
    <col min="11" max="11" width="11.5546875" style="0" customWidth="1"/>
    <col min="12" max="12" width="9.77734375" style="0" customWidth="1"/>
  </cols>
  <sheetData>
    <row r="1" spans="1:2" ht="13.5" customHeight="1">
      <c r="A1" t="s">
        <v>0</v>
      </c>
      <c r="B1" s="25" t="s">
        <v>1</v>
      </c>
    </row>
    <row r="2" ht="16.5" customHeight="1" thickBot="1"/>
    <row r="3" spans="1:6" ht="13.5" customHeight="1" thickTop="1">
      <c r="A3" s="6" t="s">
        <v>2</v>
      </c>
      <c r="B3" s="7" t="s">
        <v>3</v>
      </c>
      <c r="C3" s="7" t="s">
        <v>4</v>
      </c>
      <c r="D3" s="7" t="s">
        <v>5</v>
      </c>
      <c r="E3" s="8"/>
      <c r="F3" s="9"/>
    </row>
    <row r="4" spans="1:6" ht="18.75" customHeight="1" thickBot="1">
      <c r="A4" s="23">
        <v>100000</v>
      </c>
      <c r="B4" s="24">
        <v>75</v>
      </c>
      <c r="C4" s="10">
        <f>(((+D11+D12)*C15)*B4)</f>
        <v>324705.88235294115</v>
      </c>
      <c r="D4" s="10">
        <f>C4*12</f>
        <v>3896470.5882352935</v>
      </c>
      <c r="E4" s="21"/>
      <c r="F4" s="22"/>
    </row>
    <row r="5" spans="1:6" ht="18.75" customHeight="1" thickTop="1">
      <c r="A5" s="7" t="s">
        <v>6</v>
      </c>
      <c r="B5" s="28"/>
      <c r="C5" s="26"/>
      <c r="D5" s="26"/>
      <c r="E5" s="11"/>
      <c r="F5" s="27"/>
    </row>
    <row r="6" spans="1:6" ht="18.75" customHeight="1" thickBot="1">
      <c r="A6" s="13">
        <f>+D20+D21</f>
        <v>1603.4858387799563</v>
      </c>
      <c r="B6" s="28"/>
      <c r="C6" s="26"/>
      <c r="D6" s="4"/>
      <c r="E6" s="11"/>
      <c r="F6" s="27"/>
    </row>
    <row r="7" spans="1:6" ht="18.75" customHeight="1" thickBot="1" thickTop="1">
      <c r="A7" s="72"/>
      <c r="B7" s="28"/>
      <c r="C7" s="26"/>
      <c r="D7" s="26"/>
      <c r="E7" s="11"/>
      <c r="F7" s="27"/>
    </row>
    <row r="8" spans="1:6" ht="13.5" customHeight="1" thickTop="1">
      <c r="A8" s="30" t="s">
        <v>7</v>
      </c>
      <c r="B8" s="35"/>
      <c r="C8" s="31" t="s">
        <v>8</v>
      </c>
      <c r="D8" s="32" t="s">
        <v>9</v>
      </c>
      <c r="E8" s="11"/>
      <c r="F8" s="12"/>
    </row>
    <row r="9" spans="1:6" ht="13.5" customHeight="1" thickBot="1">
      <c r="A9" s="36" t="s">
        <v>10</v>
      </c>
      <c r="B9" s="37"/>
      <c r="C9" s="38" t="s">
        <v>11</v>
      </c>
      <c r="D9" s="39" t="s">
        <v>12</v>
      </c>
      <c r="E9" s="11"/>
      <c r="F9" s="12"/>
    </row>
    <row r="10" spans="1:6" ht="13.5" customHeight="1" thickTop="1">
      <c r="A10" s="40" t="s">
        <v>13</v>
      </c>
      <c r="B10" s="41"/>
      <c r="C10" s="52">
        <f>+A4</f>
        <v>100000</v>
      </c>
      <c r="D10" s="42"/>
      <c r="E10" s="14"/>
      <c r="F10" s="15"/>
    </row>
    <row r="11" spans="1:6" ht="13.5" customHeight="1">
      <c r="A11" s="43" t="s">
        <v>14</v>
      </c>
      <c r="B11" s="44"/>
      <c r="C11" s="53"/>
      <c r="D11" s="45">
        <f>D17/(+C15*+C13)</f>
        <v>296.2962962962963</v>
      </c>
      <c r="E11" s="14"/>
      <c r="F11" s="16"/>
    </row>
    <row r="12" spans="1:6" ht="13.5" customHeight="1">
      <c r="A12" s="43" t="s">
        <v>15</v>
      </c>
      <c r="B12" s="44"/>
      <c r="C12" s="53"/>
      <c r="D12" s="45">
        <f>D16/(+C15*+C14)</f>
        <v>1307.18954248366</v>
      </c>
      <c r="E12" s="14"/>
      <c r="F12" s="16"/>
    </row>
    <row r="13" spans="1:6" ht="13.5" customHeight="1">
      <c r="A13" s="43" t="s">
        <v>16</v>
      </c>
      <c r="B13" s="44"/>
      <c r="C13" s="54">
        <v>50</v>
      </c>
      <c r="D13" s="45"/>
      <c r="E13" s="17"/>
      <c r="F13" s="18"/>
    </row>
    <row r="14" spans="1:6" ht="13.5" customHeight="1">
      <c r="A14" s="43" t="s">
        <v>17</v>
      </c>
      <c r="B14" s="44"/>
      <c r="C14" s="54">
        <v>17</v>
      </c>
      <c r="D14" s="46"/>
      <c r="E14" s="17"/>
      <c r="F14" s="18"/>
    </row>
    <row r="15" spans="1:6" ht="13.5" customHeight="1">
      <c r="A15" s="43" t="s">
        <v>18</v>
      </c>
      <c r="B15" s="44"/>
      <c r="C15" s="54">
        <v>2.7</v>
      </c>
      <c r="D15" s="46"/>
      <c r="E15" s="17"/>
      <c r="F15" s="18"/>
    </row>
    <row r="16" spans="1:6" ht="13.5" customHeight="1">
      <c r="A16" s="43" t="s">
        <v>19</v>
      </c>
      <c r="B16" s="44"/>
      <c r="C16" s="55">
        <v>0.6</v>
      </c>
      <c r="D16" s="47">
        <f>C10*C16</f>
        <v>60000</v>
      </c>
      <c r="E16" s="19"/>
      <c r="F16" s="15"/>
    </row>
    <row r="17" spans="1:6" ht="13.5" customHeight="1">
      <c r="A17" s="43" t="s">
        <v>20</v>
      </c>
      <c r="B17" s="44"/>
      <c r="C17" s="56">
        <f>1-C16</f>
        <v>0.4</v>
      </c>
      <c r="D17" s="47">
        <f>C10*C17</f>
        <v>40000</v>
      </c>
      <c r="E17" s="19"/>
      <c r="F17" s="15"/>
    </row>
    <row r="18" spans="1:6" ht="13.5" customHeight="1">
      <c r="A18" s="43" t="s">
        <v>21</v>
      </c>
      <c r="B18" s="44"/>
      <c r="C18" s="55">
        <v>0.95</v>
      </c>
      <c r="D18" s="45">
        <f>(+D11+D12)*C18</f>
        <v>1523.3115468409585</v>
      </c>
      <c r="E18" s="19"/>
      <c r="F18" s="16"/>
    </row>
    <row r="19" spans="1:6" ht="13.5" customHeight="1">
      <c r="A19" s="48" t="s">
        <v>22</v>
      </c>
      <c r="B19" s="44"/>
      <c r="C19" s="55">
        <v>0.65</v>
      </c>
      <c r="D19" s="45">
        <f>(+D12+D11)*C19</f>
        <v>1042.2657952069717</v>
      </c>
      <c r="E19" s="19"/>
      <c r="F19" s="16"/>
    </row>
    <row r="20" spans="1:6" ht="13.5" customHeight="1">
      <c r="A20" s="43" t="s">
        <v>23</v>
      </c>
      <c r="B20" s="44"/>
      <c r="C20" s="55">
        <v>0.8</v>
      </c>
      <c r="D20" s="45">
        <f>(+D11+D12)*C20</f>
        <v>1282.7886710239652</v>
      </c>
      <c r="E20" s="19"/>
      <c r="F20" s="16"/>
    </row>
    <row r="21" spans="1:6" ht="13.5" customHeight="1">
      <c r="A21" s="43" t="s">
        <v>24</v>
      </c>
      <c r="B21" s="44"/>
      <c r="C21" s="56">
        <f>1-C20</f>
        <v>0.19999999999999996</v>
      </c>
      <c r="D21" s="45">
        <f>(+D11+D12)*C21</f>
        <v>320.6971677559912</v>
      </c>
      <c r="E21" s="17"/>
      <c r="F21" s="18"/>
    </row>
    <row r="22" spans="1:6" ht="13.5" customHeight="1">
      <c r="A22" s="43" t="s">
        <v>25</v>
      </c>
      <c r="B22" s="44"/>
      <c r="C22" s="54">
        <v>15</v>
      </c>
      <c r="D22" s="46"/>
      <c r="E22" s="17"/>
      <c r="F22" s="18"/>
    </row>
    <row r="23" spans="1:6" ht="13.5" customHeight="1">
      <c r="A23" s="43" t="s">
        <v>26</v>
      </c>
      <c r="B23" s="44"/>
      <c r="C23" s="54">
        <v>5</v>
      </c>
      <c r="D23" s="46"/>
      <c r="E23" s="17"/>
      <c r="F23" s="18"/>
    </row>
    <row r="24" spans="1:6" ht="13.5" customHeight="1" thickBot="1">
      <c r="A24" s="49" t="s">
        <v>27</v>
      </c>
      <c r="B24" s="50"/>
      <c r="C24" s="57"/>
      <c r="D24" s="51">
        <f>+D11+D12</f>
        <v>1603.4858387799563</v>
      </c>
      <c r="E24" s="14"/>
      <c r="F24" s="20"/>
    </row>
    <row r="25" spans="1:6" ht="13.5" customHeight="1" thickBot="1" thickTop="1">
      <c r="A25" s="58"/>
      <c r="B25" s="4"/>
      <c r="C25" s="17"/>
      <c r="D25" s="29"/>
      <c r="E25" s="14"/>
      <c r="F25" s="20"/>
    </row>
    <row r="26" spans="1:6" ht="13.5" customHeight="1" thickTop="1">
      <c r="A26" s="59"/>
      <c r="B26" s="60"/>
      <c r="C26" s="61"/>
      <c r="D26" s="62" t="s">
        <v>9</v>
      </c>
      <c r="E26" s="14"/>
      <c r="F26" s="20"/>
    </row>
    <row r="27" spans="1:6" ht="13.5" customHeight="1" thickBot="1">
      <c r="A27" s="34" t="s">
        <v>28</v>
      </c>
      <c r="B27" s="63"/>
      <c r="C27" s="64" t="s">
        <v>29</v>
      </c>
      <c r="D27" s="33" t="s">
        <v>29</v>
      </c>
      <c r="E27" s="14"/>
      <c r="F27" s="20"/>
    </row>
    <row r="28" spans="1:6" ht="13.5" customHeight="1" thickTop="1">
      <c r="A28" s="43" t="s">
        <v>30</v>
      </c>
      <c r="B28" s="44"/>
      <c r="C28" s="66">
        <v>0</v>
      </c>
      <c r="D28" s="69">
        <f>+C57</f>
        <v>0</v>
      </c>
      <c r="E28" s="26"/>
      <c r="F28" s="20"/>
    </row>
    <row r="29" spans="1:6" ht="13.5" customHeight="1">
      <c r="A29" s="43" t="s">
        <v>31</v>
      </c>
      <c r="B29" s="44"/>
      <c r="C29" s="67">
        <v>10</v>
      </c>
      <c r="D29" s="70">
        <f>(+C22+C23)/+C29</f>
        <v>2</v>
      </c>
      <c r="E29" s="26"/>
      <c r="F29" s="20"/>
    </row>
    <row r="30" spans="1:6" ht="13.5" customHeight="1">
      <c r="A30" s="73" t="s">
        <v>32</v>
      </c>
      <c r="B30" s="44"/>
      <c r="C30" s="74">
        <v>1000</v>
      </c>
      <c r="D30" s="70">
        <f>+(D11+D12)/C30</f>
        <v>1.6034858387799564</v>
      </c>
      <c r="E30" s="26"/>
      <c r="F30" s="20"/>
    </row>
    <row r="31" spans="1:6" ht="13.5" customHeight="1">
      <c r="A31" s="43" t="s">
        <v>33</v>
      </c>
      <c r="B31" s="44"/>
      <c r="C31" s="66">
        <v>210</v>
      </c>
      <c r="D31" s="69">
        <f>D20/C31</f>
        <v>6.108517481066501</v>
      </c>
      <c r="E31" s="26"/>
      <c r="F31" s="20"/>
    </row>
    <row r="32" spans="1:6" ht="13.5" customHeight="1">
      <c r="A32" s="43" t="s">
        <v>34</v>
      </c>
      <c r="B32" s="44"/>
      <c r="C32" s="66">
        <v>180</v>
      </c>
      <c r="D32" s="69">
        <f>D21/C32</f>
        <v>1.7816509319777287</v>
      </c>
      <c r="E32" s="26"/>
      <c r="F32" s="20"/>
    </row>
    <row r="33" spans="1:6" ht="13.5" customHeight="1">
      <c r="A33" s="43" t="s">
        <v>41</v>
      </c>
      <c r="B33" s="44"/>
      <c r="C33" s="67">
        <v>10</v>
      </c>
      <c r="D33" s="69">
        <f>C22/C33</f>
        <v>1.5</v>
      </c>
      <c r="E33" s="26"/>
      <c r="F33" s="20"/>
    </row>
    <row r="34" spans="1:6" ht="13.5" customHeight="1">
      <c r="A34" s="43" t="s">
        <v>42</v>
      </c>
      <c r="B34" s="44"/>
      <c r="C34" s="66">
        <v>20</v>
      </c>
      <c r="D34" s="69">
        <f>C23/C34</f>
        <v>0.25</v>
      </c>
      <c r="E34" s="26"/>
      <c r="F34" s="20"/>
    </row>
    <row r="35" spans="1:6" ht="13.5" customHeight="1">
      <c r="A35" s="43" t="s">
        <v>35</v>
      </c>
      <c r="B35" s="44"/>
      <c r="C35" s="66">
        <v>550</v>
      </c>
      <c r="D35" s="69">
        <f>(+D11+D12)/C35</f>
        <v>2.915428797781739</v>
      </c>
      <c r="E35" s="26"/>
      <c r="F35" s="20"/>
    </row>
    <row r="36" spans="1:6" ht="13.5" customHeight="1">
      <c r="A36" s="43" t="s">
        <v>43</v>
      </c>
      <c r="B36" s="44"/>
      <c r="C36" s="66">
        <v>400</v>
      </c>
      <c r="D36" s="69">
        <f>(+D12+D13)/C36</f>
        <v>3.2679738562091503</v>
      </c>
      <c r="E36" s="26"/>
      <c r="F36" s="20"/>
    </row>
    <row r="37" spans="1:6" ht="13.5" customHeight="1">
      <c r="A37" s="43" t="s">
        <v>36</v>
      </c>
      <c r="B37" s="44"/>
      <c r="C37" s="68">
        <v>300</v>
      </c>
      <c r="D37" s="69">
        <f>(+D18)/C37</f>
        <v>5.0777051561365285</v>
      </c>
      <c r="E37" s="26"/>
      <c r="F37" s="20"/>
    </row>
    <row r="38" spans="1:6" ht="13.5" customHeight="1">
      <c r="A38" s="43" t="s">
        <v>37</v>
      </c>
      <c r="B38" s="44"/>
      <c r="C38" s="68">
        <v>140</v>
      </c>
      <c r="D38" s="69">
        <f>(+D11)/+C38</f>
        <v>2.1164021164021163</v>
      </c>
      <c r="E38" s="26"/>
      <c r="F38" s="20"/>
    </row>
    <row r="39" spans="1:6" ht="13.5" customHeight="1">
      <c r="A39" s="43" t="s">
        <v>38</v>
      </c>
      <c r="B39" s="44"/>
      <c r="C39" s="68">
        <v>1000</v>
      </c>
      <c r="D39" s="69">
        <f>D19/+C39</f>
        <v>1.0422657952069716</v>
      </c>
      <c r="E39" s="26"/>
      <c r="F39" s="20"/>
    </row>
    <row r="40" spans="1:6" ht="13.5" customHeight="1">
      <c r="A40" s="43" t="s">
        <v>39</v>
      </c>
      <c r="B40" s="44"/>
      <c r="C40" s="68">
        <v>1000</v>
      </c>
      <c r="D40" s="69">
        <f>(+D11+D12)/+C40</f>
        <v>1.6034858387799564</v>
      </c>
      <c r="E40" s="26"/>
      <c r="F40" s="20"/>
    </row>
    <row r="41" spans="1:6" ht="13.5" customHeight="1" thickBot="1">
      <c r="A41" s="71" t="s">
        <v>40</v>
      </c>
      <c r="B41" s="37"/>
      <c r="C41" s="65"/>
      <c r="D41" s="75">
        <f>SUM(D28:D40)</f>
        <v>29.26691581234065</v>
      </c>
      <c r="E41" s="4"/>
      <c r="F41" s="18"/>
    </row>
    <row r="42" ht="13.5" customHeight="1" thickTop="1"/>
    <row r="49" ht="19.5" customHeight="1"/>
    <row r="50" ht="13.5" customHeight="1">
      <c r="M50" s="1"/>
    </row>
    <row r="51" ht="13.5" customHeight="1">
      <c r="M51" s="3"/>
    </row>
    <row r="52" ht="13.5" customHeight="1">
      <c r="M52" s="3"/>
    </row>
    <row r="53" ht="13.5" customHeight="1">
      <c r="M53" s="3"/>
    </row>
    <row r="54" ht="13.5" customHeight="1">
      <c r="M54" s="4"/>
    </row>
    <row r="55" ht="13.5" customHeight="1">
      <c r="M55" s="4"/>
    </row>
    <row r="56" ht="13.5" customHeight="1">
      <c r="M56" s="4"/>
    </row>
    <row r="57" spans="13:16" ht="13.5" customHeight="1">
      <c r="M57" s="4"/>
      <c r="N57" s="2"/>
      <c r="O57" s="2"/>
      <c r="P57" s="2"/>
    </row>
    <row r="58" ht="13.5" customHeight="1">
      <c r="M58" s="4"/>
    </row>
    <row r="59" ht="13.5" customHeight="1">
      <c r="M59" s="4"/>
    </row>
    <row r="60" ht="13.5" customHeight="1">
      <c r="M60" s="4"/>
    </row>
    <row r="61" ht="13.5" customHeight="1">
      <c r="M61" s="4"/>
    </row>
    <row r="62" ht="13.5" customHeight="1">
      <c r="M62" s="4"/>
    </row>
    <row r="63" ht="13.5" customHeight="1">
      <c r="M63" s="4"/>
    </row>
    <row r="64" ht="13.5" customHeight="1">
      <c r="M64" s="4"/>
    </row>
    <row r="65" ht="13.5" customHeight="1">
      <c r="M65" s="4"/>
    </row>
    <row r="66" ht="13.5" customHeight="1">
      <c r="M66" s="4"/>
    </row>
    <row r="67" ht="13.5" customHeight="1">
      <c r="M67" s="4"/>
    </row>
    <row r="68" ht="13.5" customHeight="1">
      <c r="M68" s="4"/>
    </row>
    <row r="69" ht="13.5" customHeight="1">
      <c r="M69" s="4"/>
    </row>
    <row r="70" ht="13.5" customHeight="1">
      <c r="M70" s="4"/>
    </row>
    <row r="71" ht="13.5" customHeight="1">
      <c r="M71" s="4"/>
    </row>
    <row r="72" ht="13.5" customHeight="1">
      <c r="M72" s="4"/>
    </row>
    <row r="73" ht="13.5" customHeight="1">
      <c r="M73" s="4"/>
    </row>
    <row r="74" ht="13.5" customHeight="1">
      <c r="M74" s="5"/>
    </row>
    <row r="75" ht="13.5" customHeight="1">
      <c r="M75" s="5"/>
    </row>
    <row r="76" ht="13.5" customHeight="1">
      <c r="M76" s="5"/>
    </row>
    <row r="77" ht="13.5" customHeight="1">
      <c r="M77" s="5"/>
    </row>
    <row r="78" ht="13.5" customHeight="1">
      <c r="M78" s="5"/>
    </row>
    <row r="79" ht="13.5" customHeight="1">
      <c r="M79" s="5"/>
    </row>
    <row r="80" ht="13.5" customHeight="1">
      <c r="M80" s="5"/>
    </row>
    <row r="81" ht="13.5" customHeight="1">
      <c r="M81" s="5"/>
    </row>
    <row r="82" ht="13.5" customHeight="1">
      <c r="M82" s="5"/>
    </row>
    <row r="83" ht="13.5" customHeight="1">
      <c r="M83" s="4"/>
    </row>
    <row r="84" ht="13.5" customHeight="1">
      <c r="M84" s="5"/>
    </row>
    <row r="85" ht="13.5" customHeight="1">
      <c r="M85" s="5"/>
    </row>
    <row r="86" ht="13.5" customHeight="1">
      <c r="M86" s="5"/>
    </row>
    <row r="87" ht="13.5" customHeight="1">
      <c r="M87" s="5"/>
    </row>
  </sheetData>
  <printOptions/>
  <pageMargins left="0.38" right="0.57" top="0.82" bottom="0.19" header="0.32" footer="0.31"/>
  <pageSetup horizontalDpi="300" verticalDpi="300" orientation="portrait" scale="84" r:id="rId1"/>
  <headerFooter alignWithMargins="0">
    <oddHeader>&amp;CHenshaw/Vierra
Payroll Service Bureau Table of Organization and Equipment Model
Created expressly for 
Clients of Henshaw/Vierra</oddHeader>
    <oddFooter>&amp;L&amp;D&amp;CPage &amp;P of &amp;N&amp;R&amp;F</oddFooter>
  </headerFooter>
  <rowBreaks count="1" manualBreakCount="1">
    <brk id="49" max="6553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Henshaw and Vierra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Lester E. Vierra</dc:creator>
  <cp:keywords/>
  <dc:description/>
  <cp:lastModifiedBy>Fair, Isaac and Company Inc.</cp:lastModifiedBy>
  <cp:lastPrinted>2002-09-26T16:48:26Z</cp:lastPrinted>
  <dcterms:created xsi:type="dcterms:W3CDTF">1997-01-22T15:34:14Z</dcterms:created>
  <dcterms:modified xsi:type="dcterms:W3CDTF">2006-08-16T21:19:42Z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